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dhs4\Desktop\"/>
    </mc:Choice>
  </mc:AlternateContent>
  <xr:revisionPtr revIDLastSave="0" documentId="13_ncr:1_{D46FC74A-FA9E-4DD7-9264-68B29CB456BB}" xr6:coauthVersionLast="47" xr6:coauthVersionMax="47" xr10:uidLastSave="{00000000-0000-0000-0000-000000000000}"/>
  <workbookProtection workbookAlgorithmName="SHA-512" workbookHashValue="busadDeE7QL0f5wjo0Plw1MoJ5Q6UCd5KEdNwpT6hnaxt7U5z0xSIg64Mx4A5qv91KeGUsVV+1/utqxuzFpiwQ==" workbookSaltValue="irNjAUT4Lg1n/AIxmnlAcg==" workbookSpinCount="100000" lockStructure="1"/>
  <bookViews>
    <workbookView xWindow="-120" yWindow="-120" windowWidth="29040" windowHeight="15720" activeTab="1" xr2:uid="{00000000-000D-0000-FFFF-FFFF00000000}"/>
  </bookViews>
  <sheets>
    <sheet name="Start" sheetId="1" r:id="rId1"/>
    <sheet name="Szenario" sheetId="2" r:id="rId2"/>
    <sheet name="Haushaltsbuch" sheetId="3" r:id="rId3"/>
    <sheet name="Quellen" sheetId="4" r:id="rId4"/>
    <sheet name="Hinweise zur Nutzung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4" i="2" l="1"/>
  <c r="E20" i="3"/>
  <c r="D20" i="3"/>
  <c r="C20" i="3"/>
  <c r="B20" i="3"/>
  <c r="F19" i="3"/>
  <c r="E19" i="3"/>
  <c r="D19" i="3"/>
  <c r="C19" i="3"/>
  <c r="B19" i="3"/>
  <c r="J18" i="3"/>
  <c r="F18" i="3"/>
  <c r="I18" i="3" s="1"/>
  <c r="J17" i="3"/>
  <c r="I17" i="3"/>
  <c r="F17" i="3"/>
  <c r="J16" i="3"/>
  <c r="I16" i="3"/>
  <c r="F16" i="3"/>
  <c r="I15" i="3"/>
  <c r="F15" i="3"/>
  <c r="J15" i="3" s="1"/>
  <c r="J14" i="3"/>
  <c r="I14" i="3"/>
  <c r="F14" i="3"/>
  <c r="I13" i="3"/>
  <c r="G13" i="3"/>
  <c r="F13" i="3"/>
  <c r="J13" i="3" s="1"/>
  <c r="F12" i="3"/>
  <c r="J12" i="3" s="1"/>
  <c r="J11" i="3"/>
  <c r="I11" i="3"/>
  <c r="G11" i="3"/>
  <c r="F11" i="3"/>
  <c r="G10" i="3"/>
  <c r="F10" i="3"/>
  <c r="J10" i="3" s="1"/>
  <c r="J9" i="3"/>
  <c r="F9" i="3"/>
  <c r="I9" i="3" s="1"/>
  <c r="G8" i="3"/>
  <c r="F8" i="3"/>
  <c r="J8" i="3" s="1"/>
  <c r="F7" i="3"/>
  <c r="F20" i="3" s="1"/>
  <c r="E2" i="3"/>
  <c r="B2" i="3"/>
  <c r="D14" i="2"/>
  <c r="C14" i="2"/>
  <c r="G9" i="3"/>
  <c r="J13" i="2"/>
  <c r="E13" i="2"/>
  <c r="F13" i="2" s="1"/>
  <c r="G13" i="2" s="1"/>
  <c r="J12" i="2"/>
  <c r="E12" i="2"/>
  <c r="F12" i="2" s="1"/>
  <c r="G12" i="2" s="1"/>
  <c r="J11" i="2"/>
  <c r="E11" i="2"/>
  <c r="K11" i="2" s="1"/>
  <c r="J10" i="2"/>
  <c r="E10" i="2"/>
  <c r="F10" i="2" s="1"/>
  <c r="K12" i="2" l="1"/>
  <c r="K13" i="2"/>
  <c r="K10" i="2"/>
  <c r="G10" i="2"/>
  <c r="G16" i="3"/>
  <c r="G7" i="3"/>
  <c r="I10" i="3"/>
  <c r="I7" i="3"/>
  <c r="G17" i="3"/>
  <c r="J7" i="3"/>
  <c r="G14" i="3"/>
  <c r="I8" i="3"/>
  <c r="G15" i="3"/>
  <c r="G18" i="3"/>
  <c r="F11" i="2"/>
  <c r="G11" i="2" s="1"/>
  <c r="E14" i="2"/>
  <c r="G12" i="3"/>
  <c r="I12" i="3"/>
  <c r="H9" i="3" l="1"/>
  <c r="H12" i="3"/>
  <c r="H8" i="3"/>
  <c r="H11" i="3"/>
  <c r="H14" i="3"/>
  <c r="H15" i="3"/>
  <c r="H18" i="3"/>
  <c r="H17" i="3"/>
  <c r="H7" i="3"/>
  <c r="H13" i="3"/>
  <c r="H16" i="3"/>
  <c r="H10" i="3"/>
  <c r="H2" i="3"/>
  <c r="J20" i="3"/>
  <c r="J19" i="3"/>
  <c r="I20" i="3"/>
  <c r="I19" i="3"/>
  <c r="G20" i="3"/>
  <c r="G19" i="3"/>
  <c r="G14" i="2"/>
  <c r="D5" i="2" s="1"/>
  <c r="F14" i="2"/>
  <c r="A5" i="2" s="1"/>
  <c r="H20" i="3" l="1"/>
  <c r="H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D5" authorId="0" shapeId="0" xr:uid="{00000000-0006-0000-0300-000001000000}">
      <text>
        <r>
          <rPr>
            <sz val="10"/>
            <rFont val="Arial"/>
            <family val="2"/>
          </rPr>
          <t>Quelle: https://www.destatis.de/EN/Press/2026/03/PE26_079_611.html</t>
        </r>
      </text>
    </comment>
    <comment ref="D6" authorId="0" shapeId="0" xr:uid="{00000000-0006-0000-0300-000002000000}">
      <text>
        <r>
          <rPr>
            <sz val="10"/>
            <rFont val="Arial"/>
            <family val="2"/>
          </rPr>
          <t>Quelle: https://www.destatis.de/EN/Themes/Economy/Prices/Consumer-Price-Index/Tables/Consumer-prices-special.html</t>
        </r>
      </text>
    </comment>
    <comment ref="D7" authorId="0" shapeId="0" xr:uid="{00000000-0006-0000-0300-000003000000}">
      <text>
        <r>
          <rPr>
            <sz val="10"/>
            <rFont val="Arial"/>
            <family val="2"/>
          </rPr>
          <t>Quelle: https://www.ecb.europa.eu/press/projections/html/ecb.projections202603_ecbstaff~ebe291cd3d.en.html</t>
        </r>
      </text>
    </comment>
  </commentList>
</comments>
</file>

<file path=xl/sharedStrings.xml><?xml version="1.0" encoding="utf-8"?>
<sst xmlns="http://schemas.openxmlformats.org/spreadsheetml/2006/main" count="107" uniqueCount="96">
  <si>
    <t>Haushaltsmonitor: Vor / Nach Iran-Krise</t>
  </si>
  <si>
    <t>Ziel</t>
  </si>
  <si>
    <t>Das Tool zeigt die Kosten vor einer Krise und simuliert eine veränderbare Nach-Krisen-Situation für Gas, Strom, Öl/Tanken und Lebensmittel.</t>
  </si>
  <si>
    <t>So nutzen</t>
  </si>
  <si>
    <t>1) Im Blatt 'Szenario' Ihre monatlichen Vor-Krise-Kosten eintragen.</t>
  </si>
  <si>
    <t>2) Preisänderung und Mengenänderung nach Bedarf anpassen.</t>
  </si>
  <si>
    <t>3) Im Blatt 'Haushaltsbuch' monatlich die Ist-Werte pflegen.</t>
  </si>
  <si>
    <t>4) Mehrkosten pro Monat und Jahr werden automatisch berechnet.</t>
  </si>
  <si>
    <t>Hinweis</t>
  </si>
  <si>
    <t>Das Modell ist ein Monitoring- und Szenario-Tool, keine Preisprognose. Die Nach-Krisen-Werte sind bewusst editierbar.</t>
  </si>
  <si>
    <t>Farblogik</t>
  </si>
  <si>
    <t>Gelb/blau = Eingabe | Schwarz = Formel | Grau = statischer Text</t>
  </si>
  <si>
    <t>Marktkontext</t>
  </si>
  <si>
    <t>Offizielle Quellen und Marktindikatoren stehen im Blatt 'Quellen'.</t>
  </si>
  <si>
    <t>Szenario-Rechner</t>
  </si>
  <si>
    <t>Haushalt / Projekt</t>
  </si>
  <si>
    <t>Jahr</t>
  </si>
  <si>
    <t>Mehrkosten / Monat</t>
  </si>
  <si>
    <t>Mehrkosten / Jahr</t>
  </si>
  <si>
    <t>Eingaben und Berechnung</t>
  </si>
  <si>
    <t>Chart-Daten</t>
  </si>
  <si>
    <t>Kategorie</t>
  </si>
  <si>
    <t>Vor-Krise mtl. (€)</t>
  </si>
  <si>
    <t>Preisänderung nach Krise</t>
  </si>
  <si>
    <t>Nach-Krise mtl. (€)</t>
  </si>
  <si>
    <t>Vor-Krise</t>
  </si>
  <si>
    <t>Nach-Krise</t>
  </si>
  <si>
    <t>Gas</t>
  </si>
  <si>
    <t>Strom</t>
  </si>
  <si>
    <t>Öl / Tanken</t>
  </si>
  <si>
    <t>Lebensmittel</t>
  </si>
  <si>
    <t>Gesamt</t>
  </si>
  <si>
    <t>Hinweise</t>
  </si>
  <si>
    <t>Vor-Krise = Ihr normaler Monatswert vor der Krisenphase.</t>
  </si>
  <si>
    <t>Preisänderung = beobachtete oder angenommene Preissteigerung nach Krise.</t>
  </si>
  <si>
    <t>Mengenänderung = Anpassung des Verbrauchs (z. B. -5% durch Sparmaßnahmen).</t>
  </si>
  <si>
    <t>Die gelben Felder sind editierbar.</t>
  </si>
  <si>
    <t>Haushaltsbuch / Monitoring</t>
  </si>
  <si>
    <t>Vor-Krise Monatsbasis</t>
  </si>
  <si>
    <t>Simuliert nach Krise</t>
  </si>
  <si>
    <t>Monatliche Erfassung</t>
  </si>
  <si>
    <t>Monat</t>
  </si>
  <si>
    <t>Gas Ist</t>
  </si>
  <si>
    <t>Strom Ist</t>
  </si>
  <si>
    <t>Öl / Tanken Ist</t>
  </si>
  <si>
    <t>Lebensmittel Ist</t>
  </si>
  <si>
    <t>Summe Ist</t>
  </si>
  <si>
    <t>Basis Vor-Krise</t>
  </si>
  <si>
    <t>Simulation Nach-Krise</t>
  </si>
  <si>
    <t>Delta zu Basis</t>
  </si>
  <si>
    <t>Delta zu Simulation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</si>
  <si>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</si>
  <si>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</si>
  <si>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</si>
  <si>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</si>
  <si>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</si>
  <si>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</si>
  <si>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</si>
  <si>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</si>
  <si>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</si>
  <si>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</si>
  <si>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</si>
  <si>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</si>
  <si>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Durchschnitt</t>
  </si>
  <si>
    <t>Jahressumme</t>
  </si>
  <si>
    <t>Eingabehinweis:</t>
  </si>
  <si>
    <t>Tragen Sie nur die Ist-Kosten ein. Die Referenzwerte werden automatisch aus dem Blatt 'Szenario' gezogen.</t>
  </si>
  <si>
    <t>Quellen und Kontext</t>
  </si>
  <si>
    <t>Offizielle Quellen</t>
  </si>
  <si>
    <t>Thema</t>
  </si>
  <si>
    <t>Aussage</t>
  </si>
  <si>
    <t>Stand</t>
  </si>
  <si>
    <t>URL</t>
  </si>
  <si>
    <t>Nutzung im Modell</t>
  </si>
  <si>
    <t>Destatis</t>
  </si>
  <si>
    <t>Deutschland: Inflation +1,9% im Februar 2026.</t>
  </si>
  <si>
    <t>11.03.2026</t>
  </si>
  <si>
    <t>https://www.destatis.de/EN/Press/2026/03/PE26_079_611.html</t>
  </si>
  <si>
    <t>Makro-Kontext, keine direkte Haushaltsprognose</t>
  </si>
  <si>
    <t>Deutschland 2025: Lebensmittel +2,0%, Energie -2,4% im Jahresdurchschnitt.</t>
  </si>
  <si>
    <t>https://www.destatis.de/EN/Themes/Economy/Prices/Consumer-Price-Index/Tables/Consumer-prices-special.html</t>
  </si>
  <si>
    <t>Historischer Referenzrahmen</t>
  </si>
  <si>
    <t>ECB</t>
  </si>
  <si>
    <t>Risikoszenario März 2026: Öl bis 145 USD/Barrel, Gas bis 106 EUR/MWh in Q2 2026.</t>
  </si>
  <si>
    <t>19.03.2026</t>
  </si>
  <si>
    <t>https://www.ecb.europa.eu/press/projections/html/ecb.projections202603_ecbstaff~ebe291cd3d.en.html</t>
  </si>
  <si>
    <t>Stress-Szenario-Kontext</t>
  </si>
  <si>
    <t>Wichtiger Hinweis</t>
  </si>
  <si>
    <t>Die Arbeitsmappe setzt keine festen Krisenaufschläge voraus. Alle Nach-Krisen-Werte sind editierbar, damit Sie unterschiedliche Eskalationsstufen modellieren können.</t>
  </si>
  <si>
    <t>Mengenänderung (Verbrauch)</t>
  </si>
  <si>
    <t>Hinweise zur Nutzung</t>
  </si>
  <si>
    <t>Die Arbeitsmappe bildet eine redaktionelle These als editierbares Szenario ab. Sie ist keine amtliche Inflationsprognose und keine Anlage- oder Rechtsberatung.</t>
  </si>
  <si>
    <t>Anpassbar</t>
  </si>
  <si>
    <t>Alle gelb markierten Eingabefelder können verändert werden. Dadurch lassen sich Basis-, Stress- oder Eskalationsszenarien aufbauen.</t>
  </si>
  <si>
    <t>All rights reserved ImmoPilot.de</t>
  </si>
  <si>
    <t>Mein Haushalt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</si>
</sst>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 &quot;#,##0.00;[Red]&quot;(€ &quot;#,##0.00\);\-"/>
    <numFmt numFmtId="165" formatCode="0.0%;[Red]\(0.0%\);\-"/>
  </numFmts>
  <fonts count="19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8"/>
      <color rgb="FF1F4E78"/>
      <name val="Cambria"/>
      <charset val="1"/>
    </font>
    <font>
      <b/>
      <sz val="11"/>
      <color rgb="FF1F4E78"/>
      <name val="Cambria"/>
      <charset val="1"/>
    </font>
    <font>
      <sz val="11"/>
      <color rgb="FF0000FF"/>
      <name val="Cambria"/>
      <charset val="1"/>
    </font>
    <font>
      <b/>
      <sz val="12"/>
      <color rgb="FF1F4E78"/>
      <name val="Cambria"/>
      <charset val="1"/>
    </font>
    <font>
      <b/>
      <sz val="16"/>
      <color rgb="FF1F4E78"/>
      <name val="Cambria"/>
      <charset val="1"/>
    </font>
    <font>
      <b/>
      <sz val="12"/>
      <color rgb="FFFFFFFF"/>
      <name val="Cambria"/>
      <charset val="1"/>
    </font>
    <font>
      <b/>
      <sz val="11"/>
      <color rgb="FFFFFFFF"/>
      <name val="Cambria"/>
      <charset val="1"/>
    </font>
    <font>
      <sz val="11"/>
      <color rgb="FF000000"/>
      <name val="Cambria"/>
      <charset val="1"/>
    </font>
    <font>
      <b/>
      <sz val="11"/>
      <name val="Cambria"/>
      <charset val="1"/>
    </font>
    <font>
      <sz val="10"/>
      <name val="Arial"/>
      <family val="2"/>
    </font>
    <font>
      <u/>
      <sz val="11"/>
      <color theme="10"/>
      <name val="Calibri"/>
      <family val="2"/>
      <charset val="1"/>
    </font>
    <font>
      <b/>
      <sz val="11"/>
      <color theme="1"/>
      <name val="Calibri"/>
      <family val="2"/>
    </font>
    <font>
      <b/>
      <sz val="11"/>
      <color rgb="FFFFFFFF"/>
      <name val="Cambria"/>
      <family val="1"/>
    </font>
    <font>
      <b/>
      <sz val="16"/>
      <color rgb="FF1F4E78"/>
      <name val="Cambria"/>
      <family val="1"/>
    </font>
    <font>
      <sz val="16"/>
      <color theme="1"/>
      <name val="Calibri"/>
      <family val="2"/>
      <charset val="1"/>
    </font>
    <font>
      <b/>
      <sz val="11"/>
      <color theme="0"/>
      <name val="Calibri"/>
      <family val="2"/>
    </font>
    <font>
      <sz val="11"/>
      <color rgb="FF0000FF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DE9E7"/>
      </patternFill>
    </fill>
    <fill>
      <patternFill patternType="solid">
        <fgColor rgb="FFDDEBF7"/>
        <bgColor rgb="FFE2F0D9"/>
      </patternFill>
    </fill>
    <fill>
      <patternFill patternType="solid">
        <fgColor rgb="FFE2F0D9"/>
        <bgColor rgb="FFDDEBF7"/>
      </patternFill>
    </fill>
    <fill>
      <patternFill patternType="solid">
        <fgColor rgb="FF1F4E78"/>
        <bgColor rgb="FF003366"/>
      </patternFill>
    </fill>
    <fill>
      <patternFill patternType="solid">
        <fgColor theme="3"/>
        <bgColor indexed="64"/>
      </patternFill>
    </fill>
    <fill>
      <patternFill patternType="solid">
        <fgColor rgb="FFFFF2CC"/>
        <bgColor indexed="64"/>
      </patternFill>
    </fill>
  </fills>
  <borders count="7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/>
      <top style="medium">
        <color rgb="FF1F4E78"/>
      </top>
      <bottom style="medium">
        <color rgb="FF1F4E78"/>
      </bottom>
      <diagonal/>
    </border>
    <border>
      <left/>
      <right/>
      <top/>
      <bottom style="medium">
        <color rgb="FF1F4E78"/>
      </bottom>
      <diagonal/>
    </border>
    <border>
      <left/>
      <right/>
      <top style="medium">
        <color rgb="FF1F4E78"/>
      </top>
      <bottom/>
      <diagonal/>
    </border>
    <border>
      <left/>
      <right/>
      <top style="thin">
        <color rgb="FFD0D0D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/>
    <xf numFmtId="0" fontId="0" fillId="0" borderId="0" xfId="0" applyFont="1" applyAlignment="1">
      <alignment wrapText="1"/>
    </xf>
    <xf numFmtId="0" fontId="4" fillId="2" borderId="0" xfId="0" applyFont="1" applyFill="1" applyAlignment="1">
      <alignment horizontal="right"/>
    </xf>
    <xf numFmtId="0" fontId="8" fillId="5" borderId="3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right"/>
    </xf>
    <xf numFmtId="164" fontId="9" fillId="0" borderId="0" xfId="0" applyNumberFormat="1" applyFont="1" applyAlignment="1">
      <alignment horizontal="right"/>
    </xf>
    <xf numFmtId="164" fontId="0" fillId="0" borderId="0" xfId="0" applyNumberFormat="1" applyAlignment="1"/>
    <xf numFmtId="0" fontId="10" fillId="0" borderId="4" xfId="0" applyFont="1" applyBorder="1" applyAlignment="1"/>
    <xf numFmtId="164" fontId="9" fillId="0" borderId="4" xfId="0" applyNumberFormat="1" applyFont="1" applyBorder="1" applyAlignment="1">
      <alignment horizontal="right"/>
    </xf>
    <xf numFmtId="0" fontId="10" fillId="0" borderId="5" xfId="0" applyFont="1" applyBorder="1" applyAlignment="1"/>
    <xf numFmtId="164" fontId="9" fillId="0" borderId="5" xfId="0" applyNumberFormat="1" applyFont="1" applyBorder="1" applyAlignment="1">
      <alignment horizontal="right"/>
    </xf>
    <xf numFmtId="0" fontId="0" fillId="0" borderId="0" xfId="0" applyFont="1" applyAlignment="1">
      <alignment vertical="top" wrapText="1"/>
    </xf>
    <xf numFmtId="0" fontId="12" fillId="0" borderId="0" xfId="1" applyAlignment="1">
      <alignment vertical="top" wrapText="1"/>
    </xf>
    <xf numFmtId="0" fontId="13" fillId="0" borderId="0" xfId="0" applyFont="1" applyAlignment="1"/>
    <xf numFmtId="0" fontId="10" fillId="0" borderId="6" xfId="0" applyFont="1" applyBorder="1" applyAlignment="1"/>
    <xf numFmtId="0" fontId="14" fillId="5" borderId="3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16" fillId="0" borderId="0" xfId="0" applyFont="1" applyAlignment="1"/>
    <xf numFmtId="0" fontId="0" fillId="6" borderId="0" xfId="0" applyFill="1"/>
    <xf numFmtId="0" fontId="17" fillId="6" borderId="0" xfId="0" applyFont="1" applyFill="1"/>
    <xf numFmtId="0" fontId="13" fillId="0" borderId="0" xfId="0" applyFont="1"/>
    <xf numFmtId="0" fontId="7" fillId="5" borderId="2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right"/>
    </xf>
    <xf numFmtId="0" fontId="0" fillId="7" borderId="0" xfId="0" applyFill="1" applyAlignment="1"/>
    <xf numFmtId="164" fontId="4" fillId="2" borderId="0" xfId="0" applyNumberFormat="1" applyFont="1" applyFill="1" applyAlignment="1" applyProtection="1">
      <alignment horizontal="right"/>
      <protection locked="0"/>
    </xf>
    <xf numFmtId="165" fontId="4" fillId="2" borderId="0" xfId="0" applyNumberFormat="1" applyFont="1" applyFill="1" applyAlignment="1" applyProtection="1">
      <alignment horizontal="right"/>
      <protection locked="0"/>
    </xf>
    <xf numFmtId="164" fontId="9" fillId="0" borderId="0" xfId="0" applyNumberFormat="1" applyFont="1" applyAlignment="1" applyProtection="1">
      <alignment horizontal="right"/>
      <protection locked="0"/>
    </xf>
    <xf numFmtId="164" fontId="9" fillId="0" borderId="4" xfId="0" applyNumberFormat="1" applyFont="1" applyBorder="1" applyAlignment="1" applyProtection="1">
      <alignment horizontal="right"/>
      <protection locked="0"/>
    </xf>
    <xf numFmtId="165" fontId="10" fillId="0" borderId="4" xfId="0" applyNumberFormat="1" applyFont="1" applyBorder="1" applyAlignment="1" applyProtection="1">
      <protection locked="0"/>
    </xf>
  </cellXfs>
  <cellStyles count="3">
    <cellStyle name="Link" xfId="1" builtinId="8"/>
    <cellStyle name="Normal" xfId="2" xr:uid="{15A6DE55-73B3-483B-93C5-BCA7795C1B94}"/>
    <cellStyle name="Standard" xfId="0" builtinId="0"/>
  </cellStyles>
  <dxfs count="1">
    <dxf>
      <fill>
        <patternFill>
          <bgColor rgb="FFFDE9E7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78787"/>
      <rgbColor rgb="FF9999FF"/>
      <rgbColor rgb="FFBE4B48"/>
      <rgbColor rgb="FFFFF2CC"/>
      <rgbColor rgb="FFDDEBF7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9F9"/>
      <rgbColor rgb="FFE2F0D9"/>
      <rgbColor rgb="FFFDE9E7"/>
      <rgbColor rgb="FF99CCFF"/>
      <rgbColor rgb="FFFF99CC"/>
      <rgbColor rgb="FFCC99FF"/>
      <rgbColor rgb="FFFFCC99"/>
      <rgbColor rgb="FF4F81BD"/>
      <rgbColor rgb="FF33CCCC"/>
      <rgbColor rgb="FF98B855"/>
      <rgbColor rgb="FFFFCC00"/>
      <rgbColor rgb="FFFF9900"/>
      <rgbColor rgb="FFFF6600"/>
      <rgbColor rgb="FF4A7EBB"/>
      <rgbColor rgb="FF969696"/>
      <rgbColor rgb="FF003366"/>
      <rgbColor rgb="FF339966"/>
      <rgbColor rgb="FF003300"/>
      <rgbColor rgb="FF333300"/>
      <rgbColor rgb="FF993300"/>
      <rgbColor rgb="FFC0504D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de-DE" sz="1800" b="1" u="none" strike="noStrike">
                <a:solidFill>
                  <a:srgbClr val="000000"/>
                </a:solidFill>
                <a:uFillTx/>
                <a:latin typeface="Calibri"/>
              </a:rPr>
              <a:t>Vorher / Nachher je Kategorie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Szenario!$J$9</c:f>
              <c:strCache>
                <c:ptCount val="1"/>
                <c:pt idx="0">
                  <c:v>Vor-Krise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F9F9F9"/>
                      </a:solidFill>
                    </a:ln>
                  </c:spPr>
                </c15:leaderLines>
              </c:ext>
            </c:extLst>
          </c:dLbls>
          <c:cat>
            <c:strRef>
              <c:f>Szenario!$I$10:$I$13</c:f>
              <c:strCache>
                <c:ptCount val="4"/>
                <c:pt idx="0">
                  <c:v>Gas</c:v>
                </c:pt>
                <c:pt idx="1">
                  <c:v>Strom</c:v>
                </c:pt>
                <c:pt idx="2">
                  <c:v>Öl / Tanken</c:v>
                </c:pt>
                <c:pt idx="3">
                  <c:v>Lebensmittel</c:v>
                </c:pt>
              </c:strCache>
            </c:strRef>
          </c:cat>
          <c:val>
            <c:numRef>
              <c:f>Szenario!$J$10:$J$13</c:f>
              <c:numCache>
                <c:formatCode>"€ "#,##0.00;[Red]"(€ "#,##0.00\);\-</c:formatCode>
                <c:ptCount val="4"/>
                <c:pt idx="0">
                  <c:v>120</c:v>
                </c:pt>
                <c:pt idx="1">
                  <c:v>95</c:v>
                </c:pt>
                <c:pt idx="2">
                  <c:v>160</c:v>
                </c:pt>
                <c:pt idx="3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2-474B-9401-14E98257C455}"/>
            </c:ext>
          </c:extLst>
        </c:ser>
        <c:ser>
          <c:idx val="1"/>
          <c:order val="1"/>
          <c:tx>
            <c:strRef>
              <c:f>Szenario!$K$9</c:f>
              <c:strCache>
                <c:ptCount val="1"/>
                <c:pt idx="0">
                  <c:v>Nach-Krise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F9F9F9"/>
                      </a:solidFill>
                    </a:ln>
                  </c:spPr>
                </c15:leaderLines>
              </c:ext>
            </c:extLst>
          </c:dLbls>
          <c:cat>
            <c:strRef>
              <c:f>Szenario!$I$10:$I$13</c:f>
              <c:strCache>
                <c:ptCount val="4"/>
                <c:pt idx="0">
                  <c:v>Gas</c:v>
                </c:pt>
                <c:pt idx="1">
                  <c:v>Strom</c:v>
                </c:pt>
                <c:pt idx="2">
                  <c:v>Öl / Tanken</c:v>
                </c:pt>
                <c:pt idx="3">
                  <c:v>Lebensmittel</c:v>
                </c:pt>
              </c:strCache>
            </c:strRef>
          </c:cat>
          <c:val>
            <c:numRef>
              <c:f>Szenario!$K$10:$K$13</c:f>
              <c:numCache>
                <c:formatCode>"€ "#,##0.00;[Red]"(€ "#,##0.00\);\-</c:formatCode>
                <c:ptCount val="4"/>
                <c:pt idx="0">
                  <c:v>141.19200000000004</c:v>
                </c:pt>
                <c:pt idx="1">
                  <c:v>96.757499999999993</c:v>
                </c:pt>
                <c:pt idx="2">
                  <c:v>167.2</c:v>
                </c:pt>
                <c:pt idx="3">
                  <c:v>645.15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32-474B-9401-14E98257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749583"/>
        <c:axId val="24817422"/>
      </c:barChart>
      <c:catAx>
        <c:axId val="5974958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de-DE"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Kategorie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de-DE"/>
          </a:p>
        </c:txPr>
        <c:crossAx val="24817422"/>
        <c:crosses val="autoZero"/>
        <c:auto val="1"/>
        <c:lblAlgn val="ctr"/>
        <c:lblOffset val="100"/>
        <c:noMultiLvlLbl val="0"/>
      </c:catAx>
      <c:valAx>
        <c:axId val="2481742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de-DE"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€ pro Monat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&quot;€ &quot;#,##0.00;[Red]&quot;(€ &quot;#,##0.0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de-DE"/>
          </a:p>
        </c:txPr>
        <c:crossAx val="5974958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de-DE" sz="1800" b="1" u="none" strike="noStrike">
                <a:solidFill>
                  <a:srgbClr val="000000"/>
                </a:solidFill>
                <a:uFillTx/>
                <a:latin typeface="Calibri"/>
              </a:rPr>
              <a:t>Monatlicher Verlauf: Ist vs. Referenzen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Haushaltsbuch!$F$6</c:f>
              <c:strCache>
                <c:ptCount val="1"/>
                <c:pt idx="0">
                  <c:v>Summe Ist</c:v>
                </c:pt>
              </c:strCache>
            </c:strRef>
          </c:tx>
          <c:spPr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44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Haushaltsbuch!$A$7:$A$18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Haushaltsbuch!$F$7:$F$18</c:f>
              <c:numCache>
                <c:formatCode>"€ "#,##0.00;[Red]"(€ "#,##0.00\);\-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6F7-4637-A539-A0E2F529D2EB}"/>
            </c:ext>
          </c:extLst>
        </c:ser>
        <c:ser>
          <c:idx val="1"/>
          <c:order val="1"/>
          <c:tx>
            <c:strRef>
              <c:f>Haushaltsbuch!$G$6</c:f>
              <c:strCache>
                <c:ptCount val="1"/>
                <c:pt idx="0">
                  <c:v>Basis Vor-Krise</c:v>
                </c:pt>
              </c:strCache>
            </c:strRef>
          </c:tx>
          <c:spPr>
            <a:ln w="2844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44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Haushaltsbuch!$A$7:$A$18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Haushaltsbuch!$G$7:$G$18</c:f>
              <c:numCache>
                <c:formatCode>"€ "#,##0.00;[Red]"(€ "#,##0.00\);\-</c:formatCode>
                <c:ptCount val="12"/>
                <c:pt idx="0">
                  <c:v>925</c:v>
                </c:pt>
                <c:pt idx="1">
                  <c:v>925</c:v>
                </c:pt>
                <c:pt idx="2">
                  <c:v>925</c:v>
                </c:pt>
                <c:pt idx="3">
                  <c:v>925</c:v>
                </c:pt>
                <c:pt idx="4">
                  <c:v>925</c:v>
                </c:pt>
                <c:pt idx="5">
                  <c:v>925</c:v>
                </c:pt>
                <c:pt idx="6">
                  <c:v>925</c:v>
                </c:pt>
                <c:pt idx="7">
                  <c:v>925</c:v>
                </c:pt>
                <c:pt idx="8">
                  <c:v>925</c:v>
                </c:pt>
                <c:pt idx="9">
                  <c:v>925</c:v>
                </c:pt>
                <c:pt idx="10">
                  <c:v>925</c:v>
                </c:pt>
                <c:pt idx="11">
                  <c:v>925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6F7-4637-A539-A0E2F529D2EB}"/>
            </c:ext>
          </c:extLst>
        </c:ser>
        <c:ser>
          <c:idx val="2"/>
          <c:order val="2"/>
          <c:tx>
            <c:strRef>
              <c:f>Haushaltsbuch!$H$6</c:f>
              <c:strCache>
                <c:ptCount val="1"/>
                <c:pt idx="0">
                  <c:v>Simulation Nach-Krise</c:v>
                </c:pt>
              </c:strCache>
            </c:strRef>
          </c:tx>
          <c:spPr>
            <a:ln w="28440">
              <a:solidFill>
                <a:srgbClr val="98B85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44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Haushaltsbuch!$A$7:$A$18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Haushaltsbuch!$H$7:$H$18</c:f>
              <c:numCache>
                <c:formatCode>"€ "#,##0.00;[Red]"(€ "#,##0.00\);\-</c:formatCode>
                <c:ptCount val="12"/>
                <c:pt idx="0">
                  <c:v>1050.2995000000001</c:v>
                </c:pt>
                <c:pt idx="1">
                  <c:v>1050.2995000000001</c:v>
                </c:pt>
                <c:pt idx="2">
                  <c:v>1050.2995000000001</c:v>
                </c:pt>
                <c:pt idx="3">
                  <c:v>1050.2995000000001</c:v>
                </c:pt>
                <c:pt idx="4">
                  <c:v>1050.2995000000001</c:v>
                </c:pt>
                <c:pt idx="5">
                  <c:v>1050.2995000000001</c:v>
                </c:pt>
                <c:pt idx="6">
                  <c:v>1050.2995000000001</c:v>
                </c:pt>
                <c:pt idx="7">
                  <c:v>1050.2995000000001</c:v>
                </c:pt>
                <c:pt idx="8">
                  <c:v>1050.2995000000001</c:v>
                </c:pt>
                <c:pt idx="9">
                  <c:v>1050.2995000000001</c:v>
                </c:pt>
                <c:pt idx="10">
                  <c:v>1050.2995000000001</c:v>
                </c:pt>
                <c:pt idx="11">
                  <c:v>1050.2995000000001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6F7-4637-A539-A0E2F529D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69532441"/>
        <c:axId val="97637920"/>
      </c:lineChart>
      <c:catAx>
        <c:axId val="6953244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de-DE"/>
          </a:p>
        </c:txPr>
        <c:crossAx val="97637920"/>
        <c:crosses val="autoZero"/>
        <c:auto val="1"/>
        <c:lblAlgn val="ctr"/>
        <c:lblOffset val="100"/>
        <c:noMultiLvlLbl val="0"/>
      </c:catAx>
      <c:valAx>
        <c:axId val="9763792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de-DE"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€ pro Monat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&quot;€ &quot;#,##0.00;[Red]&quot;(€ &quot;#,##0.0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de-DE"/>
          </a:p>
        </c:txPr>
        <c:crossAx val="69532441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  <a:endParaRPr lang="de-DE"/>
        </a:p>
      </c:txPr>
    </c:legend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552450</xdr:colOff>
      <xdr:row>14</xdr:row>
      <xdr:rowOff>150255</xdr:rowOff>
    </xdr:from>
    <xdr:to>
      <xdr:col>12</xdr:col>
      <xdr:colOff>154665</xdr:colOff>
      <xdr:row>28</xdr:row>
      <xdr:rowOff>2235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</xdr:row>
      <xdr:rowOff>101160</xdr:rowOff>
    </xdr:from>
    <xdr:to>
      <xdr:col>20</xdr:col>
      <xdr:colOff>5760</xdr:colOff>
      <xdr:row>16</xdr:row>
      <xdr:rowOff>164520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9</xdr:row>
      <xdr:rowOff>38100</xdr:rowOff>
    </xdr:from>
    <xdr:to>
      <xdr:col>1</xdr:col>
      <xdr:colOff>381000</xdr:colOff>
      <xdr:row>12</xdr:row>
      <xdr:rowOff>122682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410A49A-1D04-4EB2-923D-98D41624C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752600"/>
          <a:ext cx="1600200" cy="656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ww.ecb.europa.eu/press/projections/html/ecb.projections202603_ecbstaff~ebe291cd3d.en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showGridLines="0" zoomScaleNormal="100" workbookViewId="0">
      <selection activeCell="B28" sqref="B28"/>
    </sheetView>
  </sheetViews>
  <sheetFormatPr baseColWidth="10" defaultColWidth="8.7109375" defaultRowHeight="15" customHeight="1" x14ac:dyDescent="0.25"/>
  <cols>
    <col min="1" max="1" width="20" style="1" customWidth="1"/>
    <col min="2" max="2" width="95" style="1" customWidth="1"/>
  </cols>
  <sheetData>
    <row r="1" spans="1:2" ht="21.75" customHeight="1" x14ac:dyDescent="0.35">
      <c r="A1" s="20" t="s">
        <v>0</v>
      </c>
      <c r="B1" s="21"/>
    </row>
    <row r="3" spans="1:2" ht="27.75" customHeight="1" x14ac:dyDescent="0.25">
      <c r="A3" s="3" t="s">
        <v>1</v>
      </c>
      <c r="B3" s="4" t="s">
        <v>2</v>
      </c>
    </row>
    <row r="5" spans="1:2" ht="15" customHeight="1" x14ac:dyDescent="0.25">
      <c r="A5" s="3" t="s">
        <v>3</v>
      </c>
    </row>
    <row r="6" spans="1:2" ht="15" customHeight="1" x14ac:dyDescent="0.25">
      <c r="B6" s="1" t="s">
        <v>4</v>
      </c>
    </row>
    <row r="7" spans="1:2" ht="15" customHeight="1" x14ac:dyDescent="0.25">
      <c r="B7" s="1" t="s">
        <v>5</v>
      </c>
    </row>
    <row r="8" spans="1:2" ht="15" customHeight="1" x14ac:dyDescent="0.25">
      <c r="B8" s="1" t="s">
        <v>6</v>
      </c>
    </row>
    <row r="9" spans="1:2" ht="15" customHeight="1" x14ac:dyDescent="0.25">
      <c r="B9" s="1" t="s">
        <v>7</v>
      </c>
    </row>
    <row r="12" spans="1:2" ht="27.75" customHeight="1" x14ac:dyDescent="0.25">
      <c r="A12" s="3" t="s">
        <v>8</v>
      </c>
      <c r="B12" s="4" t="s">
        <v>9</v>
      </c>
    </row>
    <row r="14" spans="1:2" ht="15" customHeight="1" x14ac:dyDescent="0.25">
      <c r="A14" s="3" t="s">
        <v>10</v>
      </c>
      <c r="B14" s="1" t="s">
        <v>11</v>
      </c>
    </row>
    <row r="16" spans="1:2" ht="15" customHeight="1" x14ac:dyDescent="0.25">
      <c r="A16" s="3" t="s">
        <v>12</v>
      </c>
      <c r="B16" s="1" t="s">
        <v>13</v>
      </c>
    </row>
  </sheetData>
  <sheetProtection algorithmName="SHA-512" hashValue="dLoKM0GylFbPhAAgg6+5dah9Wp7n1JPW6X7acugBG4Rw4r40xE7YDFRKyz8MJWSu/D4V6mhr2eShqTZVrV6pjw==" saltValue="MArElEcO/crqoJBbN1QuVQ==" spinCount="100000" sheet="1" objects="1" scenarios="1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showGridLines="0" tabSelected="1" zoomScaleNormal="100" workbookViewId="0">
      <pane ySplit="8" topLeftCell="A9" activePane="bottomLeft" state="frozen"/>
      <selection pane="bottomLeft" activeCell="D10" sqref="D10"/>
    </sheetView>
  </sheetViews>
  <sheetFormatPr baseColWidth="10" defaultColWidth="8.7109375" defaultRowHeight="15" customHeight="1" x14ac:dyDescent="0.25"/>
  <cols>
    <col min="1" max="1" width="20" style="1" customWidth="1"/>
    <col min="2" max="2" width="18" style="1" customWidth="1"/>
    <col min="3" max="3" width="20" style="1" customWidth="1"/>
    <col min="4" max="4" width="20.42578125" style="1" customWidth="1"/>
    <col min="5" max="7" width="18" style="1" customWidth="1"/>
    <col min="9" max="9" width="18" style="1" customWidth="1"/>
    <col min="10" max="11" width="16" style="1" customWidth="1"/>
  </cols>
  <sheetData>
    <row r="1" spans="1:11" ht="21.75" customHeight="1" x14ac:dyDescent="0.3">
      <c r="A1" s="2" t="s">
        <v>14</v>
      </c>
    </row>
    <row r="2" spans="1:11" ht="15" customHeight="1" x14ac:dyDescent="0.25">
      <c r="A2" s="1" t="s">
        <v>15</v>
      </c>
      <c r="B2" s="30" t="s">
        <v>95</v>
      </c>
      <c r="D2" s="31" t="s">
        <v>16</v>
      </c>
      <c r="E2" s="5">
        <v>2026</v>
      </c>
    </row>
    <row r="4" spans="1:11" ht="15" customHeight="1" x14ac:dyDescent="0.25">
      <c r="A4" s="26" t="s">
        <v>17</v>
      </c>
      <c r="B4" s="26"/>
      <c r="C4" s="26"/>
      <c r="D4" s="27" t="s">
        <v>18</v>
      </c>
      <c r="E4" s="27"/>
      <c r="F4" s="27"/>
    </row>
    <row r="5" spans="1:11" ht="15" customHeight="1" x14ac:dyDescent="0.25">
      <c r="A5" s="28">
        <f>F14</f>
        <v>125.29949999999999</v>
      </c>
      <c r="B5" s="28"/>
      <c r="C5" s="28"/>
      <c r="D5" s="28">
        <f>G14</f>
        <v>1503.5940000000001</v>
      </c>
      <c r="E5" s="28"/>
      <c r="F5" s="28"/>
    </row>
    <row r="6" spans="1:11" ht="15" customHeight="1" x14ac:dyDescent="0.25">
      <c r="A6" s="28"/>
      <c r="B6" s="28"/>
      <c r="C6" s="28"/>
      <c r="D6" s="28"/>
      <c r="E6" s="28"/>
      <c r="F6" s="28"/>
    </row>
    <row r="8" spans="1:11" ht="15" customHeight="1" x14ac:dyDescent="0.25">
      <c r="A8" s="25" t="s">
        <v>19</v>
      </c>
      <c r="B8" s="25"/>
      <c r="C8" s="25"/>
      <c r="D8" s="25"/>
      <c r="E8" s="25"/>
      <c r="F8" s="25"/>
      <c r="G8" s="25"/>
      <c r="I8" s="25" t="s">
        <v>20</v>
      </c>
      <c r="J8" s="25"/>
      <c r="K8" s="25"/>
    </row>
    <row r="9" spans="1:11" ht="27.75" customHeight="1" x14ac:dyDescent="0.25">
      <c r="A9" s="6" t="s">
        <v>21</v>
      </c>
      <c r="B9" s="6" t="s">
        <v>22</v>
      </c>
      <c r="C9" s="6" t="s">
        <v>23</v>
      </c>
      <c r="D9" s="19" t="s">
        <v>89</v>
      </c>
      <c r="E9" s="6" t="s">
        <v>24</v>
      </c>
      <c r="F9" s="6" t="s">
        <v>17</v>
      </c>
      <c r="G9" s="6" t="s">
        <v>18</v>
      </c>
      <c r="I9" s="7" t="s">
        <v>21</v>
      </c>
      <c r="J9" s="7" t="s">
        <v>25</v>
      </c>
      <c r="K9" s="7" t="s">
        <v>26</v>
      </c>
    </row>
    <row r="10" spans="1:11" ht="15" customHeight="1" x14ac:dyDescent="0.25">
      <c r="A10" s="17" t="s">
        <v>27</v>
      </c>
      <c r="B10" s="32">
        <v>120</v>
      </c>
      <c r="C10" s="33">
        <v>0.11</v>
      </c>
      <c r="D10" s="33">
        <v>0.06</v>
      </c>
      <c r="E10" s="34">
        <f>B10*(1+C10)*(1+D10)</f>
        <v>141.19200000000004</v>
      </c>
      <c r="F10" s="34">
        <f>E10-B10</f>
        <v>21.192000000000036</v>
      </c>
      <c r="G10" s="34">
        <f>F10*12</f>
        <v>254.30400000000043</v>
      </c>
      <c r="I10" s="1" t="s">
        <v>27</v>
      </c>
      <c r="J10" s="10">
        <f>B10</f>
        <v>120</v>
      </c>
      <c r="K10" s="10">
        <f>E10</f>
        <v>141.19200000000004</v>
      </c>
    </row>
    <row r="11" spans="1:11" ht="15" customHeight="1" x14ac:dyDescent="0.25">
      <c r="A11" s="17" t="s">
        <v>28</v>
      </c>
      <c r="B11" s="32">
        <v>95</v>
      </c>
      <c r="C11" s="33">
        <v>0.05</v>
      </c>
      <c r="D11" s="33">
        <v>-0.03</v>
      </c>
      <c r="E11" s="34">
        <f>B11*(1+C11)*(1+D11)</f>
        <v>96.757499999999993</v>
      </c>
      <c r="F11" s="34">
        <f>E11-B11</f>
        <v>1.7574999999999932</v>
      </c>
      <c r="G11" s="34">
        <f>F11*12</f>
        <v>21.089999999999918</v>
      </c>
      <c r="I11" s="1" t="s">
        <v>28</v>
      </c>
      <c r="J11" s="10">
        <f>B11</f>
        <v>95</v>
      </c>
      <c r="K11" s="10">
        <f>E11</f>
        <v>96.757499999999993</v>
      </c>
    </row>
    <row r="12" spans="1:11" ht="15" customHeight="1" x14ac:dyDescent="0.25">
      <c r="A12" s="17" t="s">
        <v>29</v>
      </c>
      <c r="B12" s="32">
        <v>160</v>
      </c>
      <c r="C12" s="33">
        <v>0.1</v>
      </c>
      <c r="D12" s="33">
        <v>-0.05</v>
      </c>
      <c r="E12" s="34">
        <f>B12*(1+C12)*(1+D12)</f>
        <v>167.2</v>
      </c>
      <c r="F12" s="34">
        <f>E12-B12</f>
        <v>7.1999999999999886</v>
      </c>
      <c r="G12" s="34">
        <f>F12*12</f>
        <v>86.399999999999864</v>
      </c>
      <c r="I12" s="1" t="s">
        <v>29</v>
      </c>
      <c r="J12" s="10">
        <f>B12</f>
        <v>160</v>
      </c>
      <c r="K12" s="10">
        <f>E12</f>
        <v>167.2</v>
      </c>
    </row>
    <row r="13" spans="1:11" ht="15" customHeight="1" x14ac:dyDescent="0.25">
      <c r="A13" s="17" t="s">
        <v>30</v>
      </c>
      <c r="B13" s="32">
        <v>550</v>
      </c>
      <c r="C13" s="33">
        <v>0.15</v>
      </c>
      <c r="D13" s="33">
        <v>0.02</v>
      </c>
      <c r="E13" s="34">
        <f>B13*(1+C13)*(1+D13)</f>
        <v>645.15</v>
      </c>
      <c r="F13" s="34">
        <f>E13-B13</f>
        <v>95.149999999999977</v>
      </c>
      <c r="G13" s="34">
        <f>F13*12</f>
        <v>1141.7999999999997</v>
      </c>
      <c r="I13" s="1" t="s">
        <v>30</v>
      </c>
      <c r="J13" s="10">
        <f>B13</f>
        <v>550</v>
      </c>
      <c r="K13" s="10">
        <f>E13</f>
        <v>645.15</v>
      </c>
    </row>
    <row r="14" spans="1:11" ht="15" customHeight="1" x14ac:dyDescent="0.25">
      <c r="A14" s="18" t="s">
        <v>31</v>
      </c>
      <c r="B14" s="35">
        <f t="shared" ref="B14:G14" si="0">SUM(B10:B13)</f>
        <v>925</v>
      </c>
      <c r="C14" s="36">
        <f t="shared" si="0"/>
        <v>0.41000000000000003</v>
      </c>
      <c r="D14" s="36">
        <f t="shared" si="0"/>
        <v>0</v>
      </c>
      <c r="E14" s="35">
        <f t="shared" si="0"/>
        <v>1050.2995000000001</v>
      </c>
      <c r="F14" s="35">
        <f t="shared" si="0"/>
        <v>125.29949999999999</v>
      </c>
      <c r="G14" s="35">
        <f t="shared" si="0"/>
        <v>1503.5940000000001</v>
      </c>
    </row>
    <row r="16" spans="1:11" ht="15" customHeight="1" x14ac:dyDescent="0.25">
      <c r="A16" s="3" t="s">
        <v>32</v>
      </c>
    </row>
    <row r="17" spans="2:2" ht="15" customHeight="1" x14ac:dyDescent="0.25">
      <c r="B17" s="1" t="s">
        <v>33</v>
      </c>
    </row>
    <row r="18" spans="2:2" ht="15" customHeight="1" x14ac:dyDescent="0.25">
      <c r="B18" s="1" t="s">
        <v>34</v>
      </c>
    </row>
    <row r="19" spans="2:2" ht="15" customHeight="1" x14ac:dyDescent="0.25">
      <c r="B19" s="1" t="s">
        <v>35</v>
      </c>
    </row>
    <row r="20" spans="2:2" ht="15" customHeight="1" x14ac:dyDescent="0.25">
      <c r="B20" s="1" t="s">
        <v>36</v>
      </c>
    </row>
  </sheetData>
  <sheetProtection algorithmName="SHA-512" hashValue="Cltv5rStFALj0+GoL+Ieow3ev12182QBo/cOpWFX+GyuATVKK8pm2+IvKahvrldOyd7+e9sT3jOq8Mi1GIImdA==" saltValue="REMUpCzPQ9FuZijljsZ2AA==" spinCount="100000" sheet="1" objects="1" scenarios="1" selectLockedCells="1"/>
  <mergeCells count="6">
    <mergeCell ref="I8:K8"/>
    <mergeCell ref="A4:C4"/>
    <mergeCell ref="D4:F4"/>
    <mergeCell ref="A5:C6"/>
    <mergeCell ref="D5:F6"/>
    <mergeCell ref="A8:G8"/>
  </mergeCells>
  <conditionalFormatting sqref="E10:E13">
    <cfRule type="cellIs" dxfId="0" priority="2" operator="lessThan">
      <formula>0</formula>
    </cfRule>
  </conditionalFormatting>
  <dataValidations count="1">
    <dataValidation type="decimal" allowBlank="1" error="Bitte einen Wert zwischen -100% und +500% eingeben." prompt="z. B. 0,15 für 15%" sqref="C10:D13" xr:uid="{00000000-0002-0000-0100-000000000000}">
      <formula1>-1</formula1>
      <formula2>5</formula2>
    </dataValidation>
  </dataValidations>
  <pageMargins left="0.75" right="0.75" top="1" bottom="1" header="0.511811023622047" footer="0.511811023622047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2"/>
  <sheetViews>
    <sheetView showGridLines="0" zoomScaleNormal="100" workbookViewId="0">
      <pane ySplit="5" topLeftCell="A6" activePane="bottomLeft" state="frozen"/>
      <selection pane="bottomLeft" activeCell="E6" sqref="E6"/>
    </sheetView>
  </sheetViews>
  <sheetFormatPr baseColWidth="10" defaultColWidth="8.7109375" defaultRowHeight="15" customHeight="1" x14ac:dyDescent="0.25"/>
  <cols>
    <col min="1" max="3" width="14" style="1" customWidth="1"/>
    <col min="4" max="4" width="16" style="1" customWidth="1"/>
    <col min="5" max="5" width="17" style="1" customWidth="1"/>
    <col min="6" max="6" width="14" style="1" customWidth="1"/>
    <col min="7" max="7" width="16" style="1" customWidth="1"/>
    <col min="8" max="8" width="18" style="1" customWidth="1"/>
    <col min="9" max="9" width="14" style="1" customWidth="1"/>
    <col min="10" max="10" width="18" style="1" customWidth="1"/>
    <col min="12" max="12" width="2" style="1" customWidth="1"/>
  </cols>
  <sheetData>
    <row r="1" spans="1:10" ht="21.75" customHeight="1" x14ac:dyDescent="0.3">
      <c r="A1" s="2" t="s">
        <v>37</v>
      </c>
    </row>
    <row r="2" spans="1:10" ht="15" customHeight="1" x14ac:dyDescent="0.25">
      <c r="A2" s="1" t="s">
        <v>16</v>
      </c>
      <c r="B2" s="1">
        <f>Szenario!E2</f>
        <v>2026</v>
      </c>
      <c r="D2" s="1" t="s">
        <v>38</v>
      </c>
      <c r="E2" s="10">
        <f>Szenario!B14</f>
        <v>925</v>
      </c>
      <c r="G2" s="1" t="s">
        <v>39</v>
      </c>
      <c r="H2" s="10">
        <f>Szenario!E14</f>
        <v>1050.2995000000001</v>
      </c>
    </row>
    <row r="5" spans="1:10" ht="15" customHeight="1" x14ac:dyDescent="0.25">
      <c r="A5" s="25" t="s">
        <v>40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27.75" customHeight="1" x14ac:dyDescent="0.25">
      <c r="A6" s="6" t="s">
        <v>41</v>
      </c>
      <c r="B6" s="6" t="s">
        <v>42</v>
      </c>
      <c r="C6" s="6" t="s">
        <v>43</v>
      </c>
      <c r="D6" s="6" t="s">
        <v>44</v>
      </c>
      <c r="E6" s="6" t="s">
        <v>45</v>
      </c>
      <c r="F6" s="6" t="s">
        <v>46</v>
      </c>
      <c r="G6" s="6" t="s">
        <v>47</v>
      </c>
      <c r="H6" s="6" t="s">
        <v>48</v>
      </c>
      <c r="I6" s="6" t="s">
        <v>49</v>
      </c>
      <c r="J6" s="6" t="s">
        <v>50</v>
      </c>
    </row>
    <row r="7" spans="1:10" ht="15" customHeight="1" x14ac:dyDescent="0.25">
      <c r="A7" s="1" t="s">
        <v>51</v>
      </c>
      <c r="B7" s="8"/>
      <c r="C7" s="8"/>
      <c r="D7" s="8"/>
      <c r="E7" s="8"/>
      <c r="F7" s="9" t="str">
        <f t="shared" ref="F7:F18" si="0">IF(COUNTA(B7:E7)=0,"",SUM(B7:E7))</f>
        <v/>
      </c>
      <c r="G7" s="9">
        <f>Szenario!B14</f>
        <v>925</v>
      </c>
      <c r="H7" s="9">
        <f>Szenario!E14</f>
        <v>1050.2995000000001</v>
      </c>
      <c r="I7" s="9" t="str">
        <f t="shared" ref="I7:I18" si="1">IF(F7="","",F7-G7)</f>
        <v/>
      </c>
      <c r="J7" s="9" t="str">
        <f t="shared" ref="J7:J18" si="2">IF(F7="","",F7-H7)</f>
        <v/>
      </c>
    </row>
    <row r="8" spans="1:10" ht="15" customHeight="1" x14ac:dyDescent="0.25">
      <c r="A8" s="1" t="s">
        <v>52</v>
      </c>
      <c r="B8" s="8"/>
      <c r="C8" s="8"/>
      <c r="D8" s="8"/>
      <c r="E8" s="8"/>
      <c r="F8" s="9" t="str">
        <f t="shared" si="0"/>
        <v/>
      </c>
      <c r="G8" s="9">
        <f>Szenario!B14</f>
        <v>925</v>
      </c>
      <c r="H8" s="9">
        <f>Szenario!E14</f>
        <v>1050.2995000000001</v>
      </c>
      <c r="I8" s="9" t="str">
        <f t="shared" si="1"/>
        <v/>
      </c>
      <c r="J8" s="9" t="str">
        <f t="shared" si="2"/>
        <v/>
      </c>
    </row>
    <row r="9" spans="1:10" ht="15" customHeight="1" x14ac:dyDescent="0.25">
      <c r="A9" s="1" t="s">
        <v>53</v>
      </c>
      <c r="B9" s="8"/>
      <c r="C9" s="8"/>
      <c r="D9" s="8"/>
      <c r="E9" s="8"/>
      <c r="F9" s="9" t="str">
        <f t="shared" si="0"/>
        <v/>
      </c>
      <c r="G9" s="9">
        <f>Szenario!B14</f>
        <v>925</v>
      </c>
      <c r="H9" s="9">
        <f>Szenario!E14</f>
        <v>1050.2995000000001</v>
      </c>
      <c r="I9" s="9" t="str">
        <f t="shared" si="1"/>
        <v/>
      </c>
      <c r="J9" s="9" t="str">
        <f t="shared" si="2"/>
        <v/>
      </c>
    </row>
    <row r="10" spans="1:10" ht="15" customHeight="1" x14ac:dyDescent="0.25">
      <c r="A10" s="1" t="s">
        <v>54</v>
      </c>
      <c r="B10" s="8"/>
      <c r="C10" s="8"/>
      <c r="D10" s="8"/>
      <c r="E10" s="8"/>
      <c r="F10" s="9" t="str">
        <f t="shared" si="0"/>
        <v/>
      </c>
      <c r="G10" s="9">
        <f>Szenario!B14</f>
        <v>925</v>
      </c>
      <c r="H10" s="9">
        <f>Szenario!E14</f>
        <v>1050.2995000000001</v>
      </c>
      <c r="I10" s="9" t="str">
        <f t="shared" si="1"/>
        <v/>
      </c>
      <c r="J10" s="9" t="str">
        <f t="shared" si="2"/>
        <v/>
      </c>
    </row>
    <row r="11" spans="1:10" ht="15" customHeight="1" x14ac:dyDescent="0.25">
      <c r="A11" s="1" t="s">
        <v>55</v>
      </c>
      <c r="B11" s="8"/>
      <c r="C11" s="8"/>
      <c r="D11" s="8"/>
      <c r="E11" s="8"/>
      <c r="F11" s="9" t="str">
        <f t="shared" si="0"/>
        <v/>
      </c>
      <c r="G11" s="9">
        <f>Szenario!B14</f>
        <v>925</v>
      </c>
      <c r="H11" s="9">
        <f>Szenario!E14</f>
        <v>1050.2995000000001</v>
      </c>
      <c r="I11" s="9" t="str">
        <f t="shared" si="1"/>
        <v/>
      </c>
      <c r="J11" s="9" t="str">
        <f t="shared" si="2"/>
        <v/>
      </c>
    </row>
    <row r="12" spans="1:10" ht="15" customHeight="1" x14ac:dyDescent="0.25">
      <c r="A12" s="1" t="s">
        <v>56</v>
      </c>
      <c r="B12" s="8"/>
      <c r="C12" s="8"/>
      <c r="D12" s="8"/>
      <c r="E12" s="8"/>
      <c r="F12" s="9" t="str">
        <f t="shared" si="0"/>
        <v/>
      </c>
      <c r="G12" s="9">
        <f>Szenario!B14</f>
        <v>925</v>
      </c>
      <c r="H12" s="9">
        <f>Szenario!E14</f>
        <v>1050.2995000000001</v>
      </c>
      <c r="I12" s="9" t="str">
        <f t="shared" si="1"/>
        <v/>
      </c>
      <c r="J12" s="9" t="str">
        <f t="shared" si="2"/>
        <v/>
      </c>
    </row>
    <row r="13" spans="1:10" ht="15" customHeight="1" x14ac:dyDescent="0.25">
      <c r="A13" s="1" t="s">
        <v>57</v>
      </c>
      <c r="B13" s="8"/>
      <c r="C13" s="8"/>
      <c r="D13" s="8"/>
      <c r="E13" s="8"/>
      <c r="F13" s="9" t="str">
        <f t="shared" si="0"/>
        <v/>
      </c>
      <c r="G13" s="9">
        <f>Szenario!B14</f>
        <v>925</v>
      </c>
      <c r="H13" s="9">
        <f>Szenario!E14</f>
        <v>1050.2995000000001</v>
      </c>
      <c r="I13" s="9" t="str">
        <f t="shared" si="1"/>
        <v/>
      </c>
      <c r="J13" s="9" t="str">
        <f t="shared" si="2"/>
        <v/>
      </c>
    </row>
    <row r="14" spans="1:10" ht="15" customHeight="1" x14ac:dyDescent="0.25">
      <c r="A14" s="1" t="s">
        <v>58</v>
      </c>
      <c r="B14" s="8"/>
      <c r="C14" s="8"/>
      <c r="D14" s="8"/>
      <c r="E14" s="8"/>
      <c r="F14" s="9" t="str">
        <f t="shared" si="0"/>
        <v/>
      </c>
      <c r="G14" s="9">
        <f>Szenario!B14</f>
        <v>925</v>
      </c>
      <c r="H14" s="9">
        <f>Szenario!E14</f>
        <v>1050.2995000000001</v>
      </c>
      <c r="I14" s="9" t="str">
        <f t="shared" si="1"/>
        <v/>
      </c>
      <c r="J14" s="9" t="str">
        <f t="shared" si="2"/>
        <v/>
      </c>
    </row>
    <row r="15" spans="1:10" ht="15" customHeight="1" x14ac:dyDescent="0.25">
      <c r="A15" s="1" t="s">
        <v>59</v>
      </c>
      <c r="B15" s="8"/>
      <c r="C15" s="8"/>
      <c r="D15" s="8"/>
      <c r="E15" s="8"/>
      <c r="F15" s="9" t="str">
        <f t="shared" si="0"/>
        <v/>
      </c>
      <c r="G15" s="9">
        <f>Szenario!B14</f>
        <v>925</v>
      </c>
      <c r="H15" s="9">
        <f>Szenario!E14</f>
        <v>1050.2995000000001</v>
      </c>
      <c r="I15" s="9" t="str">
        <f t="shared" si="1"/>
        <v/>
      </c>
      <c r="J15" s="9" t="str">
        <f t="shared" si="2"/>
        <v/>
      </c>
    </row>
    <row r="16" spans="1:10" ht="15" customHeight="1" x14ac:dyDescent="0.25">
      <c r="A16" s="1" t="s">
        <v>60</v>
      </c>
      <c r="B16" s="8"/>
      <c r="C16" s="8"/>
      <c r="D16" s="8"/>
      <c r="E16" s="8"/>
      <c r="F16" s="9" t="str">
        <f t="shared" si="0"/>
        <v/>
      </c>
      <c r="G16" s="9">
        <f>Szenario!B14</f>
        <v>925</v>
      </c>
      <c r="H16" s="9">
        <f>Szenario!E14</f>
        <v>1050.2995000000001</v>
      </c>
      <c r="I16" s="9" t="str">
        <f t="shared" si="1"/>
        <v/>
      </c>
      <c r="J16" s="9" t="str">
        <f t="shared" si="2"/>
        <v/>
      </c>
    </row>
    <row r="17" spans="1:10" ht="15" customHeight="1" x14ac:dyDescent="0.25">
      <c r="A17" s="1" t="s">
        <v>61</v>
      </c>
      <c r="B17" s="8"/>
      <c r="C17" s="8"/>
      <c r="D17" s="8"/>
      <c r="E17" s="8"/>
      <c r="F17" s="9" t="str">
        <f t="shared" si="0"/>
        <v/>
      </c>
      <c r="G17" s="9">
        <f>Szenario!B14</f>
        <v>925</v>
      </c>
      <c r="H17" s="9">
        <f>Szenario!E14</f>
        <v>1050.2995000000001</v>
      </c>
      <c r="I17" s="9" t="str">
        <f t="shared" si="1"/>
        <v/>
      </c>
      <c r="J17" s="9" t="str">
        <f t="shared" si="2"/>
        <v/>
      </c>
    </row>
    <row r="18" spans="1:10" ht="15" customHeight="1" x14ac:dyDescent="0.25">
      <c r="A18" s="1" t="s">
        <v>62</v>
      </c>
      <c r="B18" s="8"/>
      <c r="C18" s="8"/>
      <c r="D18" s="8"/>
      <c r="E18" s="8"/>
      <c r="F18" s="9" t="str">
        <f t="shared" si="0"/>
        <v/>
      </c>
      <c r="G18" s="9">
        <f>Szenario!B14</f>
        <v>925</v>
      </c>
      <c r="H18" s="9">
        <f>Szenario!E14</f>
        <v>1050.2995000000001</v>
      </c>
      <c r="I18" s="9" t="str">
        <f t="shared" si="1"/>
        <v/>
      </c>
      <c r="J18" s="9" t="str">
        <f t="shared" si="2"/>
        <v/>
      </c>
    </row>
    <row r="19" spans="1:10" ht="15" customHeight="1" x14ac:dyDescent="0.25">
      <c r="A19" s="13" t="s">
        <v>63</v>
      </c>
      <c r="B19" s="14" t="str">
        <f t="shared" ref="B19:J19" si="3">IF(COUNT(B7:B18)=0,"",AVERAGE(B7:B18))</f>
        <v/>
      </c>
      <c r="C19" s="14" t="str">
        <f t="shared" si="3"/>
        <v/>
      </c>
      <c r="D19" s="14" t="str">
        <f t="shared" si="3"/>
        <v/>
      </c>
      <c r="E19" s="14" t="str">
        <f t="shared" si="3"/>
        <v/>
      </c>
      <c r="F19" s="14" t="str">
        <f t="shared" si="3"/>
        <v/>
      </c>
      <c r="G19" s="14">
        <f t="shared" si="3"/>
        <v>925</v>
      </c>
      <c r="H19" s="14">
        <f t="shared" si="3"/>
        <v>1050.2995000000003</v>
      </c>
      <c r="I19" s="14" t="str">
        <f t="shared" si="3"/>
        <v/>
      </c>
      <c r="J19" s="14" t="str">
        <f t="shared" si="3"/>
        <v/>
      </c>
    </row>
    <row r="20" spans="1:10" ht="15" customHeight="1" x14ac:dyDescent="0.25">
      <c r="A20" s="11" t="s">
        <v>64</v>
      </c>
      <c r="B20" s="12">
        <f t="shared" ref="B20:J20" si="4">SUM(B7:B18)</f>
        <v>0</v>
      </c>
      <c r="C20" s="12">
        <f t="shared" si="4"/>
        <v>0</v>
      </c>
      <c r="D20" s="12">
        <f t="shared" si="4"/>
        <v>0</v>
      </c>
      <c r="E20" s="12">
        <f t="shared" si="4"/>
        <v>0</v>
      </c>
      <c r="F20" s="12">
        <f t="shared" si="4"/>
        <v>0</v>
      </c>
      <c r="G20" s="12">
        <f t="shared" si="4"/>
        <v>11100</v>
      </c>
      <c r="H20" s="12">
        <f t="shared" si="4"/>
        <v>12603.594000000005</v>
      </c>
      <c r="I20" s="12">
        <f t="shared" si="4"/>
        <v>0</v>
      </c>
      <c r="J20" s="12">
        <f t="shared" si="4"/>
        <v>0</v>
      </c>
    </row>
    <row r="22" spans="1:10" ht="15" customHeight="1" x14ac:dyDescent="0.25">
      <c r="A22" s="3" t="s">
        <v>65</v>
      </c>
      <c r="B22" s="1" t="s">
        <v>66</v>
      </c>
    </row>
  </sheetData>
  <mergeCells count="1">
    <mergeCell ref="A5:J5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"/>
  <sheetViews>
    <sheetView showGridLines="0" zoomScaleNormal="100" workbookViewId="0">
      <pane ySplit="3" topLeftCell="A4" activePane="bottomLeft" state="frozen"/>
      <selection pane="bottomLeft" activeCell="A3" sqref="A3:E3"/>
    </sheetView>
  </sheetViews>
  <sheetFormatPr baseColWidth="10" defaultColWidth="8.7109375" defaultRowHeight="15" customHeight="1" x14ac:dyDescent="0.25"/>
  <cols>
    <col min="1" max="1" width="16" style="1" customWidth="1"/>
    <col min="2" max="2" width="55" style="1" customWidth="1"/>
    <col min="3" max="3" width="14" style="1" customWidth="1"/>
    <col min="4" max="4" width="68" style="1" customWidth="1"/>
    <col min="5" max="5" width="34" style="1" customWidth="1"/>
  </cols>
  <sheetData>
    <row r="1" spans="1:5" ht="21.75" customHeight="1" x14ac:dyDescent="0.3">
      <c r="A1" s="2" t="s">
        <v>67</v>
      </c>
    </row>
    <row r="3" spans="1:5" ht="15" customHeight="1" x14ac:dyDescent="0.25">
      <c r="A3" s="29" t="s">
        <v>68</v>
      </c>
      <c r="B3" s="29"/>
      <c r="C3" s="29"/>
      <c r="D3" s="29"/>
      <c r="E3" s="29"/>
    </row>
    <row r="4" spans="1:5" ht="15" customHeight="1" x14ac:dyDescent="0.25">
      <c r="A4" s="6" t="s">
        <v>69</v>
      </c>
      <c r="B4" s="6" t="s">
        <v>70</v>
      </c>
      <c r="C4" s="6" t="s">
        <v>71</v>
      </c>
      <c r="D4" s="6" t="s">
        <v>72</v>
      </c>
      <c r="E4" s="6" t="s">
        <v>73</v>
      </c>
    </row>
    <row r="5" spans="1:5" ht="27.75" customHeight="1" x14ac:dyDescent="0.25">
      <c r="A5" s="15" t="s">
        <v>74</v>
      </c>
      <c r="B5" s="15" t="s">
        <v>75</v>
      </c>
      <c r="C5" s="15" t="s">
        <v>76</v>
      </c>
      <c r="D5" s="15" t="s">
        <v>77</v>
      </c>
      <c r="E5" s="15" t="s">
        <v>78</v>
      </c>
    </row>
    <row r="6" spans="1:5" ht="27.75" customHeight="1" x14ac:dyDescent="0.25">
      <c r="A6" s="15" t="s">
        <v>74</v>
      </c>
      <c r="B6" s="15" t="s">
        <v>79</v>
      </c>
      <c r="C6" s="15" t="s">
        <v>76</v>
      </c>
      <c r="D6" s="15" t="s">
        <v>80</v>
      </c>
      <c r="E6" s="15" t="s">
        <v>81</v>
      </c>
    </row>
    <row r="7" spans="1:5" ht="27.75" customHeight="1" x14ac:dyDescent="0.25">
      <c r="A7" s="15" t="s">
        <v>82</v>
      </c>
      <c r="B7" s="15" t="s">
        <v>83</v>
      </c>
      <c r="C7" s="15" t="s">
        <v>84</v>
      </c>
      <c r="D7" s="16" t="s">
        <v>85</v>
      </c>
      <c r="E7" s="15" t="s">
        <v>86</v>
      </c>
    </row>
    <row r="10" spans="1:5" ht="41.25" customHeight="1" x14ac:dyDescent="0.25">
      <c r="A10" s="3" t="s">
        <v>87</v>
      </c>
      <c r="B10" s="4" t="s">
        <v>88</v>
      </c>
    </row>
  </sheetData>
  <sheetProtection algorithmName="SHA-512" hashValue="HrhphWd+LY0w8GBofi0h+MzhIYRM0Tb1+Lm5SjxF2sl1s+DjrQ4nFIUZizfTeG/LsbXkxrwVv8opiS+5w3jwFg==" saltValue="dIQhLqGo4L+in8mr5rTesQ==" spinCount="100000" sheet="1" objects="1" scenarios="1"/>
  <mergeCells count="1">
    <mergeCell ref="A3:E3"/>
  </mergeCells>
  <hyperlinks>
    <hyperlink ref="D7" r:id="rId1" xr:uid="{1761CFE4-A61B-4F76-AA74-318121F87CC4}"/>
  </hyperlinks>
  <pageMargins left="0.75" right="0.75" top="1" bottom="1" header="0.511811023622047" footer="0.511811023622047"/>
  <pageSetup paperSize="9" orientation="portrait" horizontalDpi="300" verticalDpi="30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EF99D-18F2-4C1E-BC1F-200BB7259BD0}">
  <dimension ref="A1:N8"/>
  <sheetViews>
    <sheetView workbookViewId="0">
      <selection activeCell="C15" sqref="C15"/>
    </sheetView>
  </sheetViews>
  <sheetFormatPr baseColWidth="10" defaultRowHeight="15" x14ac:dyDescent="0.25"/>
  <cols>
    <col min="1" max="1" width="18.7109375" customWidth="1"/>
  </cols>
  <sheetData>
    <row r="1" spans="1:14" x14ac:dyDescent="0.25">
      <c r="A1" s="23" t="s">
        <v>90</v>
      </c>
      <c r="B1" s="23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3" spans="1:14" x14ac:dyDescent="0.25">
      <c r="A3" s="24" t="s">
        <v>87</v>
      </c>
      <c r="B3" t="s">
        <v>91</v>
      </c>
    </row>
    <row r="4" spans="1:14" x14ac:dyDescent="0.25">
      <c r="A4" s="24"/>
    </row>
    <row r="5" spans="1:14" x14ac:dyDescent="0.25">
      <c r="A5" s="24" t="s">
        <v>92</v>
      </c>
      <c r="B5" t="s">
        <v>93</v>
      </c>
    </row>
    <row r="8" spans="1:14" x14ac:dyDescent="0.25">
      <c r="A8" s="24" t="s">
        <v>94</v>
      </c>
    </row>
  </sheetData>
  <sheetProtection algorithmName="SHA-512" hashValue="PjyuD74GlSpJu4thk5epsiWmef8Q8tpyDtQ1yYZn8afP1vm2KXxKz4yjvGU5aQXSzSluvF5eP20M2Si2dDTJdg==" saltValue="KqEaB4pX60eha4cqg71BGw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Start</vt:lpstr>
      <vt:lpstr>Szenario</vt:lpstr>
      <vt:lpstr>Haushaltsbuch</vt:lpstr>
      <vt:lpstr>Quellen</vt:lpstr>
      <vt:lpstr>Hinweise zur Nutzung</vt:lpstr>
    </vt:vector>
  </TitlesOfParts>
  <Manager>ImmoPilot - Wissensportal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ImmoPilot - Haushaltsbuch Szenarion Energiekrise</dc:title>
  <dc:creator>ImmoPilot</dc:creator>
  <cp:lastModifiedBy>D W</cp:lastModifiedBy>
  <dcterms:modified xsi:type="dcterms:W3CDTF">2026-03-29T14:59:55Z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2026-03-28T06:01:39Z</dcterms:created>
  <dc:creator>openpyxl</dc:creator>
  <dc:description/>
  <dc:language>en-US</dc:language>
  <cp:lastModifiedBy/>
  <dcterms:modified xsi:type="dcterms:W3CDTF">2026-03-28T06:03:13Z</dcterms:modified>
  <cp:revision>0</cp:revision>
  <dc:subject/>
  <dc:title/>
</cp:coreProperties>
</file>